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AGINA WEB 2017\TRANSPARENCIA\"/>
    </mc:Choice>
  </mc:AlternateContent>
  <bookViews>
    <workbookView xWindow="0" yWindow="0" windowWidth="24000" windowHeight="10320"/>
  </bookViews>
  <sheets>
    <sheet name="2016" sheetId="1" r:id="rId1"/>
    <sheet name="ERC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4" i="2"/>
  <c r="H23" i="2"/>
  <c r="B25" i="2"/>
  <c r="B24" i="2"/>
  <c r="B23" i="2"/>
  <c r="H17" i="2"/>
  <c r="H16" i="2"/>
  <c r="H15" i="2"/>
  <c r="H14" i="2"/>
  <c r="B17" i="2"/>
  <c r="B16" i="2"/>
  <c r="B15" i="2"/>
  <c r="B14" i="2"/>
  <c r="J12" i="1" l="1"/>
  <c r="L12" i="1" s="1"/>
  <c r="J13" i="1"/>
  <c r="L13" i="1" s="1"/>
  <c r="J14" i="1"/>
  <c r="J15" i="1"/>
  <c r="L15" i="1" s="1"/>
  <c r="J16" i="1"/>
  <c r="L16" i="1" s="1"/>
  <c r="J17" i="1"/>
  <c r="L17" i="1" s="1"/>
  <c r="J18" i="1"/>
  <c r="L18" i="1" s="1"/>
  <c r="J19" i="1"/>
  <c r="L19" i="1" s="1"/>
  <c r="J20" i="1"/>
  <c r="J21" i="1"/>
  <c r="K22" i="1"/>
  <c r="H22" i="2" s="1"/>
  <c r="H26" i="2" s="1"/>
  <c r="H22" i="1"/>
  <c r="L20" i="1"/>
  <c r="L21" i="1"/>
  <c r="I22" i="1" l="1"/>
  <c r="H13" i="2" s="1"/>
  <c r="H18" i="2" s="1"/>
  <c r="H28" i="2" s="1"/>
  <c r="J11" i="1" l="1"/>
  <c r="L11" i="1" l="1"/>
  <c r="L14" i="1"/>
  <c r="J22" i="1" l="1"/>
  <c r="L22" i="1"/>
</calcChain>
</file>

<file path=xl/sharedStrings.xml><?xml version="1.0" encoding="utf-8"?>
<sst xmlns="http://schemas.openxmlformats.org/spreadsheetml/2006/main" count="59" uniqueCount="57">
  <si>
    <t>CUADRO DE EJECUCION PRESUPUESTAL INGRESOS Y EGRESOS AÑO 2016</t>
  </si>
  <si>
    <t>.</t>
  </si>
  <si>
    <t>N°</t>
  </si>
  <si>
    <t>DS. CONT</t>
  </si>
  <si>
    <t>SIRC</t>
  </si>
  <si>
    <t>NOMBRE DEL PROYECTO</t>
  </si>
  <si>
    <t>DENOMINACION</t>
  </si>
  <si>
    <t>SALDO INICIAL 2016</t>
  </si>
  <si>
    <t>INGRESOS 2016</t>
  </si>
  <si>
    <t>TOTAL INGRESOS 2016</t>
  </si>
  <si>
    <t>EGRESOS (EJECUCION PPTAL 2016)</t>
  </si>
  <si>
    <t>SALDO FINAL</t>
  </si>
  <si>
    <t>AAO</t>
  </si>
  <si>
    <t>Proyecto Modelos de Gestión Rural de Recursos Naturales y Productivos en Zonas Alto Andinas del Sur delPerú-REG IV-B FASE II</t>
  </si>
  <si>
    <t>REG IV -B FASE II</t>
  </si>
  <si>
    <t>AAE</t>
  </si>
  <si>
    <t>Caritas Arquidiocesana del Cusco</t>
  </si>
  <si>
    <t>Recursos Propios CAC</t>
  </si>
  <si>
    <t>AAK</t>
  </si>
  <si>
    <t>Participación ciudadana para la concertación del desarrollo local (Perú)</t>
  </si>
  <si>
    <t>PGM-2014BA/0001</t>
  </si>
  <si>
    <t>AAL</t>
  </si>
  <si>
    <t>Mujeres en el desarrollo integral de la comunidad de Corma y sus sectores</t>
  </si>
  <si>
    <t>MUJERES CORMA Y SECTORES</t>
  </si>
  <si>
    <t>Desarrollo agorpecuario y mediambiental par mejorar la seguridad alimentaria, adecuarse y mitigar los efectos del cambio climatico en el distrito de Ccatcca, provincia Quispicanchis. Cusco-Perú.</t>
  </si>
  <si>
    <t>CCATCCA CONSERVACION</t>
  </si>
  <si>
    <t>AAP</t>
  </si>
  <si>
    <t>Mejora de la produccion avicola y agroecologica con equidad de genero en la comunidad de Amparaes.</t>
  </si>
  <si>
    <t>AMPARAES</t>
  </si>
  <si>
    <t>DIPUTACION</t>
  </si>
  <si>
    <t>Gestión de desarrollo pecuario en equidad en la comunidad campesina de Llaspay y en anexo Cotahuana.</t>
  </si>
  <si>
    <t>DIPUTACION LLASPAY</t>
  </si>
  <si>
    <t>OCCORURO</t>
  </si>
  <si>
    <t>Participacion de mujeres y varones en el desarrollo integral y sostenible de la comunidad campesina de Occoruro.</t>
  </si>
  <si>
    <t>AAÑ</t>
  </si>
  <si>
    <t>Capacitación, formación y sensibilización a la comunidad e instituciones para la prevención e inclusión de personas con discapacidad en la sociedad en 8 comunidades del distrito de Ccatcca, provincia</t>
  </si>
  <si>
    <t>RBC - CEI</t>
  </si>
  <si>
    <t>RED SUR_PRO2016</t>
  </si>
  <si>
    <t>Participacion equitativa de campesinos/as en los procesos de desarrollo en zonas andinas del Sur del Perú.</t>
  </si>
  <si>
    <t>RED SUR PRO 2016K 0015</t>
  </si>
  <si>
    <t>AMPARAES_II</t>
  </si>
  <si>
    <t>Mejorando la ciudadania economica de mujeres y varones de las comunidades campesinas de Suyo, Huualla y Umapata, mediante la produccion ecológica y sostenible de café y aves de corral.</t>
  </si>
  <si>
    <t>SUYO, HUALLA UMAPATA</t>
  </si>
  <si>
    <t>TOTAL</t>
  </si>
  <si>
    <t>Cusco, 31 de Diciembre del 2016</t>
  </si>
  <si>
    <t>ESTADO DE RENDICION DE CUENTAS</t>
  </si>
  <si>
    <t>CÁRITAS ARQUIDIOCESANA DEL CUSCO</t>
  </si>
  <si>
    <t>DEL 01 DE ENERO DEL 2016 AL 31 DE DICIEMBRE DEL 2016</t>
  </si>
  <si>
    <t xml:space="preserve">INGRESOS </t>
  </si>
  <si>
    <t>FUENTES DONANTES (PROYECTOS Y PROGRAMA)</t>
  </si>
  <si>
    <t xml:space="preserve">TOTAL INGRESOS </t>
  </si>
  <si>
    <t>SOLES</t>
  </si>
  <si>
    <t>SALDO FINAL DISPONIBLE</t>
  </si>
  <si>
    <t>GASTOS EJECUTADOS (PROYECTOS Y PROGRAMA)</t>
  </si>
  <si>
    <t xml:space="preserve">TOTAL EGRESOS </t>
  </si>
  <si>
    <t>EGRESOS</t>
  </si>
  <si>
    <t>Moneda en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</si>
</sst>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4" borderId="5">
      <alignment vertical="top"/>
      <protection hidden="1"/>
    </xf>
  </cellStyleXfs>
  <cellXfs count="3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64" fontId="1" fillId="0" borderId="1" xfId="1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/>
    </xf>
    <xf numFmtId="164" fontId="0" fillId="0" borderId="0" xfId="0" applyNumberFormat="1"/>
    <xf numFmtId="164" fontId="4" fillId="0" borderId="1" xfId="1" applyFont="1" applyBorder="1"/>
    <xf numFmtId="0" fontId="0" fillId="0" borderId="0" xfId="0" applyAlignment="1">
      <alignment horizontal="center"/>
    </xf>
    <xf numFmtId="164" fontId="0" fillId="0" borderId="0" xfId="1" applyFont="1"/>
    <xf numFmtId="164" fontId="1" fillId="0" borderId="0" xfId="1" applyFont="1" applyFill="1" applyBorder="1" applyAlignment="1">
      <alignment horizontal="center" vertical="center" wrapText="1"/>
    </xf>
    <xf numFmtId="0" fontId="7" fillId="3" borderId="0" xfId="0" applyFont="1" applyFill="1"/>
    <xf numFmtId="0" fontId="8" fillId="3" borderId="0" xfId="0" applyFont="1" applyFill="1"/>
    <xf numFmtId="0" fontId="6" fillId="0" borderId="0" xfId="0" applyFont="1" applyAlignment="1">
      <alignment horizontal="center"/>
    </xf>
    <xf numFmtId="0" fontId="7" fillId="3" borderId="0" xfId="2" applyFont="1" applyFill="1" applyBorder="1" applyAlignment="1" applyProtection="1">
      <alignment vertical="center"/>
    </xf>
    <xf numFmtId="164" fontId="7" fillId="3" borderId="6" xfId="1" applyFont="1" applyFill="1" applyBorder="1"/>
    <xf numFmtId="164" fontId="0" fillId="0" borderId="4" xfId="0" applyNumberFormat="1" applyBorder="1"/>
    <xf numFmtId="0" fontId="10" fillId="0" borderId="0" xfId="0" applyFont="1"/>
    <xf numFmtId="164" fontId="1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</cellXfs>
  <cellStyles count="3">
    <cellStyle name="LigneObjet1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627289</xdr:colOff>
      <xdr:row>1</xdr:row>
      <xdr:rowOff>172091</xdr:rowOff>
    </xdr:from>
    <xdr:ext cx="960765" cy="1016001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189" y="362591"/>
          <a:ext cx="960765" cy="101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295276</xdr:colOff>
      <xdr:row>0</xdr:row>
      <xdr:rowOff>171451</xdr:rowOff>
    </xdr:from>
    <xdr:ext cx="774616" cy="81915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71451"/>
          <a:ext cx="774616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6\EE.FF.%202016\AUDITORIA\ERC%202016\ERC%20%20RECURSOS%20PROP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"/>
    </sheetNames>
    <sheetDataSet>
      <sheetData sheetId="0">
        <row r="14">
          <cell r="C14" t="str">
            <v>VENTA INMUEBLES ,MAQUINARIA Y EQUIPOS</v>
          </cell>
          <cell r="E14">
            <v>5800</v>
          </cell>
        </row>
        <row r="15">
          <cell r="C15" t="str">
            <v>DONACIONES</v>
          </cell>
          <cell r="E15">
            <v>152673.51999999999</v>
          </cell>
        </row>
        <row r="16">
          <cell r="C16" t="str">
            <v>INVERSIONES A SER MANTENIDAS EN EL VENCIMIENTO</v>
          </cell>
          <cell r="E16">
            <v>6746.84</v>
          </cell>
        </row>
        <row r="17">
          <cell r="C17" t="str">
            <v>DIFERENCIA DE CAMBIO</v>
          </cell>
          <cell r="E17">
            <v>6815.86</v>
          </cell>
        </row>
        <row r="22">
          <cell r="C22" t="str">
            <v>GASTOS ADMINISTRATIVOS</v>
          </cell>
          <cell r="E22">
            <v>78305.73</v>
          </cell>
        </row>
        <row r="23">
          <cell r="C23" t="str">
            <v>GASTOS DE VENTAS</v>
          </cell>
          <cell r="E23">
            <v>128370.71</v>
          </cell>
        </row>
        <row r="24">
          <cell r="C24" t="str">
            <v>GASTOS OPERATIVOS CAC</v>
          </cell>
          <cell r="E24">
            <v>127183.32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W27"/>
  <sheetViews>
    <sheetView tabSelected="1" topLeftCell="A19" zoomScale="80" zoomScaleNormal="80" workbookViewId="0">
      <selection activeCell="J25" sqref="J25"/>
    </sheetView>
  </sheetViews>
  <sheetFormatPr baseColWidth="10" defaultRowHeight="15" x14ac:dyDescent="0.25"/>
  <cols>
    <col min="1" max="1" width="1.42578125" customWidth="1"/>
    <col min="2" max="2" width="1.140625" customWidth="1"/>
    <col min="3" max="3" width="6.28515625" customWidth="1"/>
    <col min="4" max="4" width="15.28515625" customWidth="1"/>
    <col min="5" max="5" width="9.28515625" customWidth="1"/>
    <col min="6" max="6" width="42.28515625" customWidth="1"/>
    <col min="7" max="7" width="20" customWidth="1"/>
    <col min="8" max="8" width="17.5703125" hidden="1" customWidth="1"/>
    <col min="9" max="9" width="16.5703125" customWidth="1"/>
    <col min="10" max="10" width="19.5703125" customWidth="1"/>
    <col min="11" max="11" width="18.42578125" customWidth="1"/>
    <col min="12" max="12" width="19.140625" customWidth="1"/>
    <col min="13" max="13" width="27.5703125" customWidth="1"/>
    <col min="14" max="14" width="19.85546875" customWidth="1"/>
    <col min="15" max="15" width="15.5703125" customWidth="1"/>
    <col min="16" max="16" width="11.5703125" bestFit="1" customWidth="1"/>
    <col min="17" max="17" width="16.42578125" customWidth="1"/>
    <col min="18" max="18" width="18.85546875" bestFit="1" customWidth="1"/>
    <col min="19" max="19" width="16.42578125" customWidth="1"/>
    <col min="20" max="20" width="0.28515625" customWidth="1"/>
    <col min="21" max="21" width="19.28515625" customWidth="1"/>
    <col min="22" max="23" width="17.5703125" hidden="1" customWidth="1"/>
  </cols>
  <sheetData>
    <row r="4" spans="3:14" ht="23.25" x14ac:dyDescent="0.35">
      <c r="C4" s="23" t="s">
        <v>0</v>
      </c>
      <c r="D4" s="23"/>
      <c r="E4" s="23"/>
      <c r="F4" s="23"/>
      <c r="G4" s="23"/>
      <c r="H4" s="23"/>
      <c r="I4" s="23"/>
      <c r="J4" s="23"/>
      <c r="K4" s="23"/>
      <c r="L4" s="23"/>
    </row>
    <row r="5" spans="3:14" x14ac:dyDescent="0.25">
      <c r="C5" t="s">
        <v>1</v>
      </c>
    </row>
    <row r="8" spans="3:14" ht="6" customHeight="1" x14ac:dyDescent="0.25"/>
    <row r="9" spans="3:14" x14ac:dyDescent="0.25">
      <c r="C9" s="20" t="s">
        <v>2</v>
      </c>
      <c r="D9" s="24" t="s">
        <v>3</v>
      </c>
      <c r="E9" s="20" t="s">
        <v>4</v>
      </c>
      <c r="F9" s="20" t="s">
        <v>5</v>
      </c>
      <c r="G9" s="20" t="s">
        <v>6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11</v>
      </c>
    </row>
    <row r="10" spans="3:14" x14ac:dyDescent="0.25">
      <c r="C10" s="20"/>
      <c r="D10" s="25"/>
      <c r="E10" s="20"/>
      <c r="F10" s="20"/>
      <c r="G10" s="20"/>
      <c r="H10" s="20"/>
      <c r="I10" s="20"/>
      <c r="J10" s="20"/>
      <c r="K10" s="20"/>
      <c r="L10" s="20"/>
    </row>
    <row r="11" spans="3:14" ht="112.5" customHeight="1" x14ac:dyDescent="0.25">
      <c r="C11" s="1">
        <v>1</v>
      </c>
      <c r="D11" s="2"/>
      <c r="E11" s="2" t="s">
        <v>12</v>
      </c>
      <c r="F11" s="3" t="s">
        <v>13</v>
      </c>
      <c r="G11" s="4" t="s">
        <v>14</v>
      </c>
      <c r="H11" s="5"/>
      <c r="I11" s="6">
        <v>1247043.48</v>
      </c>
      <c r="J11" s="5">
        <f t="shared" ref="J11:J21" si="0">+H11+I11</f>
        <v>1247043.48</v>
      </c>
      <c r="K11" s="6">
        <v>1003350.9</v>
      </c>
      <c r="L11" s="5">
        <f>+J11-K11</f>
        <v>243692.57999999996</v>
      </c>
    </row>
    <row r="12" spans="3:14" ht="41.25" customHeight="1" x14ac:dyDescent="0.25">
      <c r="C12" s="1">
        <v>2</v>
      </c>
      <c r="D12" s="2"/>
      <c r="E12" s="2" t="s">
        <v>15</v>
      </c>
      <c r="F12" s="3" t="s">
        <v>16</v>
      </c>
      <c r="G12" s="4" t="s">
        <v>17</v>
      </c>
      <c r="H12" s="5"/>
      <c r="I12" s="6">
        <v>172036.22</v>
      </c>
      <c r="J12" s="5">
        <f t="shared" si="0"/>
        <v>172036.22</v>
      </c>
      <c r="K12" s="6">
        <v>333859.76</v>
      </c>
      <c r="L12" s="5">
        <f t="shared" ref="L12:L21" si="1">+J12-K12</f>
        <v>-161823.54</v>
      </c>
    </row>
    <row r="13" spans="3:14" ht="30" x14ac:dyDescent="0.25">
      <c r="C13" s="1">
        <v>3</v>
      </c>
      <c r="D13" s="2"/>
      <c r="E13" s="2" t="s">
        <v>18</v>
      </c>
      <c r="F13" s="4" t="s">
        <v>19</v>
      </c>
      <c r="G13" s="4" t="s">
        <v>20</v>
      </c>
      <c r="H13" s="5"/>
      <c r="I13" s="6">
        <v>1260288</v>
      </c>
      <c r="J13" s="5">
        <f t="shared" si="0"/>
        <v>1260288</v>
      </c>
      <c r="K13" s="6">
        <v>1390033.14</v>
      </c>
      <c r="L13" s="5">
        <f t="shared" si="1"/>
        <v>-129745.1399999999</v>
      </c>
      <c r="M13" s="7"/>
      <c r="N13" s="7"/>
    </row>
    <row r="14" spans="3:14" ht="30" x14ac:dyDescent="0.25">
      <c r="C14" s="1">
        <v>4</v>
      </c>
      <c r="D14" s="2"/>
      <c r="E14" s="2" t="s">
        <v>21</v>
      </c>
      <c r="F14" s="4" t="s">
        <v>22</v>
      </c>
      <c r="G14" s="4" t="s">
        <v>23</v>
      </c>
      <c r="H14" s="5"/>
      <c r="I14" s="6">
        <v>505609.07</v>
      </c>
      <c r="J14" s="5">
        <f t="shared" si="0"/>
        <v>505609.07</v>
      </c>
      <c r="K14" s="6">
        <v>596290.24</v>
      </c>
      <c r="L14" s="5">
        <f t="shared" si="1"/>
        <v>-90681.169999999984</v>
      </c>
      <c r="M14" s="7"/>
      <c r="N14" s="7"/>
    </row>
    <row r="15" spans="3:14" ht="75" x14ac:dyDescent="0.25">
      <c r="C15" s="1">
        <v>5</v>
      </c>
      <c r="D15" s="2"/>
      <c r="E15" s="2">
        <v>397</v>
      </c>
      <c r="F15" s="4" t="s">
        <v>24</v>
      </c>
      <c r="G15" s="4" t="s">
        <v>25</v>
      </c>
      <c r="H15" s="5"/>
      <c r="I15" s="6">
        <v>272445.5</v>
      </c>
      <c r="J15" s="5">
        <f t="shared" si="0"/>
        <v>272445.5</v>
      </c>
      <c r="K15" s="6">
        <v>334914.19</v>
      </c>
      <c r="L15" s="5">
        <f t="shared" si="1"/>
        <v>-62468.69</v>
      </c>
    </row>
    <row r="16" spans="3:14" ht="45" x14ac:dyDescent="0.25">
      <c r="C16" s="1">
        <v>6</v>
      </c>
      <c r="D16" s="2"/>
      <c r="E16" s="2" t="s">
        <v>26</v>
      </c>
      <c r="F16" s="4" t="s">
        <v>27</v>
      </c>
      <c r="G16" s="4" t="s">
        <v>28</v>
      </c>
      <c r="H16" s="5"/>
      <c r="I16" s="6">
        <v>737053.33</v>
      </c>
      <c r="J16" s="5">
        <f t="shared" si="0"/>
        <v>737053.33</v>
      </c>
      <c r="K16" s="6">
        <v>601174.43000000005</v>
      </c>
      <c r="L16" s="5">
        <f t="shared" si="1"/>
        <v>135878.89999999991</v>
      </c>
    </row>
    <row r="17" spans="3:12" ht="45" x14ac:dyDescent="0.25">
      <c r="C17" s="1">
        <v>7</v>
      </c>
      <c r="D17" s="2" t="s">
        <v>29</v>
      </c>
      <c r="E17" s="2"/>
      <c r="F17" s="4" t="s">
        <v>30</v>
      </c>
      <c r="G17" s="4" t="s">
        <v>31</v>
      </c>
      <c r="H17" s="5"/>
      <c r="I17" s="6">
        <v>396651.62</v>
      </c>
      <c r="J17" s="5">
        <f t="shared" si="0"/>
        <v>396651.62</v>
      </c>
      <c r="K17" s="6">
        <v>25168.11</v>
      </c>
      <c r="L17" s="5">
        <f t="shared" si="1"/>
        <v>371483.51</v>
      </c>
    </row>
    <row r="18" spans="3:12" ht="45" x14ac:dyDescent="0.25">
      <c r="C18" s="1">
        <v>8</v>
      </c>
      <c r="D18" s="2" t="s">
        <v>32</v>
      </c>
      <c r="E18" s="2"/>
      <c r="F18" s="4" t="s">
        <v>33</v>
      </c>
      <c r="G18" s="4" t="s">
        <v>32</v>
      </c>
      <c r="H18" s="5"/>
      <c r="I18" s="6">
        <v>286280.68</v>
      </c>
      <c r="J18" s="5">
        <f t="shared" si="0"/>
        <v>286280.68</v>
      </c>
      <c r="K18" s="6">
        <v>125626.27</v>
      </c>
      <c r="L18" s="5">
        <f t="shared" si="1"/>
        <v>160654.40999999997</v>
      </c>
    </row>
    <row r="19" spans="3:12" ht="108.75" customHeight="1" x14ac:dyDescent="0.25">
      <c r="C19" s="1">
        <v>9</v>
      </c>
      <c r="D19" s="2"/>
      <c r="E19" s="2" t="s">
        <v>34</v>
      </c>
      <c r="F19" s="4" t="s">
        <v>35</v>
      </c>
      <c r="G19" s="4" t="s">
        <v>36</v>
      </c>
      <c r="H19" s="5"/>
      <c r="I19" s="6">
        <v>0</v>
      </c>
      <c r="J19" s="5">
        <f t="shared" si="0"/>
        <v>0</v>
      </c>
      <c r="K19" s="6">
        <v>22925.27</v>
      </c>
      <c r="L19" s="5">
        <f t="shared" si="1"/>
        <v>-22925.27</v>
      </c>
    </row>
    <row r="20" spans="3:12" ht="66.75" customHeight="1" x14ac:dyDescent="0.25">
      <c r="C20" s="1">
        <v>10</v>
      </c>
      <c r="D20" s="2" t="s">
        <v>37</v>
      </c>
      <c r="E20" s="2"/>
      <c r="F20" s="4" t="s">
        <v>38</v>
      </c>
      <c r="G20" s="4" t="s">
        <v>39</v>
      </c>
      <c r="H20" s="5"/>
      <c r="I20" s="6">
        <v>0</v>
      </c>
      <c r="J20" s="5">
        <f t="shared" si="0"/>
        <v>0</v>
      </c>
      <c r="K20" s="6">
        <v>76.599999999999994</v>
      </c>
      <c r="L20" s="5">
        <f t="shared" si="1"/>
        <v>-76.599999999999994</v>
      </c>
    </row>
    <row r="21" spans="3:12" ht="75" x14ac:dyDescent="0.25">
      <c r="C21" s="1">
        <v>11</v>
      </c>
      <c r="D21" s="2" t="s">
        <v>40</v>
      </c>
      <c r="E21" s="2"/>
      <c r="F21" s="4" t="s">
        <v>41</v>
      </c>
      <c r="G21" s="4" t="s">
        <v>42</v>
      </c>
      <c r="H21" s="5"/>
      <c r="I21" s="6">
        <v>0</v>
      </c>
      <c r="J21" s="5">
        <f t="shared" si="0"/>
        <v>0</v>
      </c>
      <c r="K21" s="6">
        <v>76.599999999999994</v>
      </c>
      <c r="L21" s="5">
        <f t="shared" si="1"/>
        <v>-76.599999999999994</v>
      </c>
    </row>
    <row r="22" spans="3:12" ht="18.75" x14ac:dyDescent="0.3">
      <c r="C22" s="21" t="s">
        <v>43</v>
      </c>
      <c r="D22" s="21"/>
      <c r="E22" s="21"/>
      <c r="F22" s="21"/>
      <c r="G22" s="21"/>
      <c r="H22" s="8">
        <f>SUM(H11:H21)</f>
        <v>0</v>
      </c>
      <c r="I22" s="8">
        <f t="shared" ref="I22:L22" si="2">SUM(I11:I21)</f>
        <v>4877407.8999999994</v>
      </c>
      <c r="J22" s="8">
        <f t="shared" si="2"/>
        <v>4877407.8999999994</v>
      </c>
      <c r="K22" s="8">
        <f t="shared" si="2"/>
        <v>4433495.5099999988</v>
      </c>
      <c r="L22" s="8">
        <f t="shared" si="2"/>
        <v>443912.38999999996</v>
      </c>
    </row>
    <row r="23" spans="3:12" x14ac:dyDescent="0.25">
      <c r="C23" s="9"/>
      <c r="D23" s="9"/>
      <c r="E23" s="9"/>
      <c r="H23" s="10"/>
      <c r="I23" s="10"/>
      <c r="J23" s="10"/>
      <c r="K23" s="10"/>
      <c r="L23" s="10"/>
    </row>
    <row r="24" spans="3:12" x14ac:dyDescent="0.25">
      <c r="H24" s="11"/>
      <c r="I24" s="10"/>
      <c r="J24" s="10" t="s">
        <v>56</v>
      </c>
      <c r="K24" s="10"/>
      <c r="L24" s="10"/>
    </row>
    <row r="25" spans="3:12" x14ac:dyDescent="0.25">
      <c r="H25" s="7"/>
      <c r="I25" s="7"/>
      <c r="J25" s="7"/>
    </row>
    <row r="26" spans="3:12" x14ac:dyDescent="0.25">
      <c r="I26" s="7"/>
      <c r="J26" s="7"/>
    </row>
    <row r="27" spans="3:12" x14ac:dyDescent="0.25">
      <c r="H27" s="22" t="s">
        <v>44</v>
      </c>
      <c r="I27" s="22"/>
      <c r="J27" s="22"/>
      <c r="K27" s="22"/>
      <c r="L27" s="22"/>
    </row>
  </sheetData>
  <mergeCells count="13">
    <mergeCell ref="L9:L10"/>
    <mergeCell ref="C22:G22"/>
    <mergeCell ref="H27:L27"/>
    <mergeCell ref="C4:L4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ageMargins left="0.70866141732283472" right="0.70866141732283472" top="0.15" bottom="0.7480314960629921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opLeftCell="A7" zoomScale="145" zoomScaleNormal="145" workbookViewId="0">
      <selection activeCell="B20" sqref="B20"/>
    </sheetView>
  </sheetViews>
  <sheetFormatPr baseColWidth="10" defaultRowHeight="15" x14ac:dyDescent="0.25"/>
  <cols>
    <col min="6" max="6" width="5.28515625" customWidth="1"/>
    <col min="7" max="7" width="1.28515625" customWidth="1"/>
    <col min="8" max="8" width="12.85546875" bestFit="1" customWidth="1"/>
  </cols>
  <sheetData>
    <row r="2" spans="2:9" ht="12" customHeight="1" x14ac:dyDescent="0.25"/>
    <row r="3" spans="2:9" hidden="1" x14ac:dyDescent="0.25"/>
    <row r="4" spans="2:9" x14ac:dyDescent="0.25">
      <c r="B4" s="28" t="s">
        <v>0</v>
      </c>
      <c r="C4" s="28"/>
      <c r="D4" s="28"/>
      <c r="E4" s="28"/>
      <c r="F4" s="28"/>
      <c r="G4" s="28"/>
      <c r="H4" s="28"/>
    </row>
    <row r="5" spans="2:9" x14ac:dyDescent="0.25">
      <c r="B5" s="28" t="s">
        <v>46</v>
      </c>
      <c r="C5" s="28"/>
      <c r="D5" s="28"/>
      <c r="E5" s="28"/>
      <c r="F5" s="28"/>
      <c r="G5" s="28"/>
      <c r="H5" s="28"/>
    </row>
    <row r="7" spans="2:9" x14ac:dyDescent="0.25">
      <c r="B7" s="29" t="s">
        <v>45</v>
      </c>
      <c r="C7" s="29"/>
      <c r="D7" s="29"/>
      <c r="E7" s="29"/>
      <c r="F7" s="29"/>
      <c r="G7" s="29"/>
      <c r="H7" s="29"/>
    </row>
    <row r="8" spans="2:9" x14ac:dyDescent="0.25">
      <c r="B8" s="29" t="s">
        <v>47</v>
      </c>
      <c r="C8" s="29"/>
      <c r="D8" s="29"/>
      <c r="E8" s="29"/>
      <c r="F8" s="29"/>
      <c r="G8" s="29"/>
      <c r="H8" s="29"/>
    </row>
    <row r="11" spans="2:9" x14ac:dyDescent="0.25">
      <c r="B11" s="12" t="s">
        <v>48</v>
      </c>
      <c r="H11" s="14" t="s">
        <v>51</v>
      </c>
    </row>
    <row r="13" spans="2:9" x14ac:dyDescent="0.25">
      <c r="B13" s="13" t="s">
        <v>49</v>
      </c>
      <c r="H13" s="7">
        <f>+'2016'!I22-'2016'!$I$12</f>
        <v>4705371.68</v>
      </c>
    </row>
    <row r="14" spans="2:9" x14ac:dyDescent="0.25">
      <c r="B14" t="str">
        <f>+[1]ERC!$C$14</f>
        <v>VENTA INMUEBLES ,MAQUINARIA Y EQUIPOS</v>
      </c>
      <c r="H14" s="7">
        <f>+[1]ERC!$E$14</f>
        <v>5800</v>
      </c>
    </row>
    <row r="15" spans="2:9" x14ac:dyDescent="0.25">
      <c r="B15" t="str">
        <f>+[1]ERC!$C$15</f>
        <v>DONACIONES</v>
      </c>
      <c r="H15" s="7">
        <f>+[1]ERC!$E$15</f>
        <v>152673.51999999999</v>
      </c>
    </row>
    <row r="16" spans="2:9" x14ac:dyDescent="0.25">
      <c r="B16" s="18" t="str">
        <f>+[1]ERC!$C$16</f>
        <v>INVERSIONES A SER MANTENIDAS EN EL VENCIMIENTO</v>
      </c>
      <c r="C16" s="18"/>
      <c r="D16" s="18"/>
      <c r="E16" s="18"/>
      <c r="F16" s="18"/>
      <c r="G16" s="18"/>
      <c r="H16" s="19">
        <f>+[1]ERC!$E$16</f>
        <v>6746.84</v>
      </c>
      <c r="I16" s="18"/>
    </row>
    <row r="17" spans="2:8" x14ac:dyDescent="0.25">
      <c r="B17" t="str">
        <f>+[1]ERC!$C$17</f>
        <v>DIFERENCIA DE CAMBIO</v>
      </c>
      <c r="H17" s="7">
        <f>+[1]ERC!$E$17</f>
        <v>6815.86</v>
      </c>
    </row>
    <row r="18" spans="2:8" x14ac:dyDescent="0.25">
      <c r="B18" s="12" t="s">
        <v>50</v>
      </c>
      <c r="H18" s="16">
        <f>SUM(H13:H17)</f>
        <v>4877407.8999999994</v>
      </c>
    </row>
    <row r="20" spans="2:8" x14ac:dyDescent="0.25">
      <c r="B20" s="12" t="s">
        <v>55</v>
      </c>
    </row>
    <row r="21" spans="2:8" x14ac:dyDescent="0.25">
      <c r="B21" s="12"/>
    </row>
    <row r="22" spans="2:8" x14ac:dyDescent="0.25">
      <c r="B22" t="s">
        <v>53</v>
      </c>
      <c r="H22" s="7">
        <f>+'2016'!$K$22-'2016'!$K$12</f>
        <v>4099635.7499999991</v>
      </c>
    </row>
    <row r="23" spans="2:8" x14ac:dyDescent="0.25">
      <c r="B23" t="str">
        <f>+[1]ERC!$C$22</f>
        <v>GASTOS ADMINISTRATIVOS</v>
      </c>
      <c r="H23" s="7">
        <f>+[1]ERC!$E$22</f>
        <v>78305.73</v>
      </c>
    </row>
    <row r="24" spans="2:8" x14ac:dyDescent="0.25">
      <c r="B24" t="str">
        <f>+[1]ERC!$C$23</f>
        <v>GASTOS DE VENTAS</v>
      </c>
      <c r="H24" s="7">
        <f>+[1]ERC!$E$23</f>
        <v>128370.71</v>
      </c>
    </row>
    <row r="25" spans="2:8" x14ac:dyDescent="0.25">
      <c r="B25" t="str">
        <f>+[1]ERC!$C$24</f>
        <v>GASTOS OPERATIVOS CAC</v>
      </c>
      <c r="H25" s="7">
        <f>+[1]ERC!$E$24</f>
        <v>127183.32</v>
      </c>
    </row>
    <row r="26" spans="2:8" x14ac:dyDescent="0.25">
      <c r="B26" s="15" t="s">
        <v>54</v>
      </c>
      <c r="H26" s="16">
        <f>SUM(H22:H25)</f>
        <v>4433495.51</v>
      </c>
    </row>
    <row r="28" spans="2:8" ht="15.75" thickBot="1" x14ac:dyDescent="0.3">
      <c r="B28" s="26" t="s">
        <v>52</v>
      </c>
      <c r="C28" s="27"/>
      <c r="D28" s="27"/>
      <c r="E28" s="27"/>
      <c r="F28" s="27"/>
      <c r="H28" s="17">
        <f>+H18-H26</f>
        <v>443912.38999999966</v>
      </c>
    </row>
    <row r="29" spans="2:8" ht="15.75" thickTop="1" x14ac:dyDescent="0.25"/>
  </sheetData>
  <mergeCells count="5">
    <mergeCell ref="B28:F28"/>
    <mergeCell ref="B4:H4"/>
    <mergeCell ref="B5:H5"/>
    <mergeCell ref="B7:H7"/>
    <mergeCell ref="B8:H8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ERC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</dc:creator>
  <cp:lastModifiedBy>Usuario de Windows</cp:lastModifiedBy>
  <cp:lastPrinted>2017-09-26T18:21:23Z</cp:lastPrinted>
  <dcterms:created xsi:type="dcterms:W3CDTF">2017-09-18T21:49:04Z</dcterms:created>
  <dcterms:modified xsi:type="dcterms:W3CDTF">2017-11-16T00:18:19Z</dcterms:modified>
</cp:coreProperties>
</file>